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anzer\Desktop\Planovi FERIT\planovi 2024\rebalans 2024\"/>
    </mc:Choice>
  </mc:AlternateContent>
  <xr:revisionPtr revIDLastSave="0" documentId="13_ncr:1_{83733ED0-C1AB-4633-9549-93D50A666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EBNI DIO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9" l="1"/>
  <c r="D5" i="9"/>
  <c r="D6" i="9"/>
  <c r="D7" i="9"/>
  <c r="D8" i="9"/>
  <c r="D9" i="9"/>
  <c r="D10" i="9"/>
  <c r="D11" i="9"/>
  <c r="D12" i="9"/>
  <c r="D3" i="9"/>
  <c r="E3" i="9"/>
  <c r="D15" i="9"/>
  <c r="D20" i="9" l="1"/>
  <c r="D19" i="9" s="1"/>
  <c r="D83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E93" i="9"/>
  <c r="E31" i="9"/>
  <c r="E33" i="9"/>
  <c r="D80" i="9"/>
  <c r="D81" i="9"/>
  <c r="D82" i="9"/>
  <c r="E80" i="9"/>
  <c r="E81" i="9"/>
  <c r="D71" i="9"/>
  <c r="D72" i="9"/>
  <c r="D73" i="9"/>
  <c r="D74" i="9"/>
  <c r="D75" i="9"/>
  <c r="D76" i="9"/>
  <c r="D77" i="9"/>
  <c r="D78" i="9"/>
  <c r="D79" i="9"/>
  <c r="E72" i="9"/>
  <c r="E78" i="9"/>
  <c r="E73" i="9"/>
  <c r="E62" i="9"/>
  <c r="D62" i="9" s="1"/>
  <c r="E69" i="9"/>
  <c r="D67" i="9"/>
  <c r="D68" i="9"/>
  <c r="D69" i="9"/>
  <c r="D70" i="9"/>
  <c r="D61" i="9"/>
  <c r="D63" i="9"/>
  <c r="D64" i="9"/>
  <c r="D65" i="9"/>
  <c r="D66" i="9"/>
  <c r="E63" i="9"/>
  <c r="D56" i="9"/>
  <c r="D58" i="9"/>
  <c r="D59" i="9"/>
  <c r="D60" i="9"/>
  <c r="E57" i="9"/>
  <c r="D57" i="9" s="1"/>
  <c r="E58" i="9"/>
  <c r="E47" i="9"/>
  <c r="E53" i="9"/>
  <c r="D48" i="9"/>
  <c r="D49" i="9"/>
  <c r="D50" i="9"/>
  <c r="D51" i="9"/>
  <c r="D52" i="9"/>
  <c r="D54" i="9"/>
  <c r="D55" i="9"/>
  <c r="C47" i="9"/>
  <c r="E37" i="9"/>
  <c r="D38" i="9"/>
  <c r="D39" i="9"/>
  <c r="D40" i="9"/>
  <c r="D41" i="9"/>
  <c r="D42" i="9"/>
  <c r="D44" i="9"/>
  <c r="D45" i="9"/>
  <c r="C43" i="9"/>
  <c r="C36" i="9"/>
  <c r="E43" i="9"/>
  <c r="D43" i="9" s="1"/>
  <c r="E27" i="9"/>
  <c r="E21" i="9"/>
  <c r="D18" i="9"/>
  <c r="D22" i="9"/>
  <c r="D23" i="9"/>
  <c r="D24" i="9"/>
  <c r="D25" i="9"/>
  <c r="D26" i="9"/>
  <c r="D28" i="9"/>
  <c r="D29" i="9"/>
  <c r="D30" i="9"/>
  <c r="D16" i="9"/>
  <c r="D17" i="9"/>
  <c r="E105" i="9"/>
  <c r="E104" i="9" s="1"/>
  <c r="E103" i="9" s="1"/>
  <c r="D105" i="9"/>
  <c r="D104" i="9" s="1"/>
  <c r="D103" i="9" s="1"/>
  <c r="E46" i="9" l="1"/>
  <c r="D47" i="9"/>
  <c r="E36" i="9"/>
  <c r="C85" i="9"/>
  <c r="C93" i="9"/>
  <c r="C33" i="9"/>
  <c r="C81" i="9"/>
  <c r="C80" i="9" s="1"/>
  <c r="C78" i="9"/>
  <c r="C73" i="9"/>
  <c r="C69" i="9"/>
  <c r="C63" i="9"/>
  <c r="C53" i="9"/>
  <c r="D53" i="9" s="1"/>
  <c r="C37" i="9"/>
  <c r="D37" i="9" s="1"/>
  <c r="C27" i="9"/>
  <c r="D27" i="9" s="1"/>
  <c r="C21" i="9"/>
  <c r="D21" i="9" s="1"/>
  <c r="C32" i="9" l="1"/>
  <c r="C31" i="9" s="1"/>
  <c r="D33" i="9"/>
  <c r="C46" i="9"/>
  <c r="C62" i="9"/>
  <c r="C72" i="9"/>
  <c r="C20" i="9"/>
  <c r="E32" i="9" l="1"/>
  <c r="D32" i="9" s="1"/>
  <c r="D34" i="9"/>
  <c r="E84" i="9"/>
  <c r="D84" i="9" s="1"/>
  <c r="D46" i="9"/>
  <c r="E20" i="9"/>
  <c r="D36" i="9"/>
  <c r="C84" i="9" l="1"/>
  <c r="E35" i="9"/>
  <c r="E13" i="9" s="1"/>
  <c r="C35" i="9"/>
  <c r="D31" i="9"/>
  <c r="E19" i="9"/>
  <c r="C19" i="9"/>
  <c r="D35" i="9" l="1"/>
  <c r="D13" i="9" s="1"/>
  <c r="C15" i="9"/>
  <c r="E15" i="9"/>
  <c r="E14" i="9" l="1"/>
  <c r="D14" i="9"/>
  <c r="C14" i="9"/>
  <c r="C13" i="9" s="1"/>
  <c r="C3" i="9"/>
</calcChain>
</file>

<file path=xl/sharedStrings.xml><?xml version="1.0" encoding="utf-8"?>
<sst xmlns="http://schemas.openxmlformats.org/spreadsheetml/2006/main" count="190" uniqueCount="68">
  <si>
    <t>Opći prihodi i primici</t>
  </si>
  <si>
    <t>A621003</t>
  </si>
  <si>
    <t>REDOVNA DJELATNOST SVEUČILIŠTA U OSIJEKU</t>
  </si>
  <si>
    <t>Sredstva učešća za pomoći</t>
  </si>
  <si>
    <t>A622122</t>
  </si>
  <si>
    <t>PROGRAMSKO FINANCIRANJE JAVNIH VISOKIH UČILIŠTA</t>
  </si>
  <si>
    <t>A679071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</si>
  <si>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</si>
  <si>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</si>
  <si>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</si>
  <si>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</si>
  <si>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</si>
  <si>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</si>
  <si>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</si>
  <si>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</si>
  <si>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</si>
  <si>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</si>
  <si>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K679084</t>
  </si>
  <si>
    <t>OP KONKURENTNOST I KOHEZIJA 2014.-2020., PRIORITET 1, 9 i 10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</si>
  <si>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</si>
  <si>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</si>
  <si>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</si>
  <si>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</si>
  <si>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</si>
  <si>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</si>
  <si>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</si>
  <si>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</si>
  <si>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</si>
  <si>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/>
  </si>
  <si>
    <t>EUR</t>
  </si>
  <si>
    <t>11</t>
  </si>
  <si>
    <t>12</t>
  </si>
  <si>
    <t>52</t>
  </si>
  <si>
    <t>563</t>
  </si>
  <si>
    <t>3705</t>
  </si>
  <si>
    <t>VISOKO OBRAZOVANJE</t>
  </si>
  <si>
    <t>61</t>
  </si>
  <si>
    <t>71</t>
  </si>
  <si>
    <t>Razdjel (O1) - atribut podprograma (P3)</t>
  </si>
  <si>
    <t>Rashodi za zaposlene</t>
  </si>
  <si>
    <t>Materijalni rashodi</t>
  </si>
  <si>
    <t>Ostali rashodi</t>
  </si>
  <si>
    <t>Rashodi za dodatna ulaganja na nefinancijskoj imovini</t>
  </si>
  <si>
    <t>Naknade građanima i kućanstvima na temelju osiguranja i druge naknade</t>
  </si>
  <si>
    <t>Financijski rashodi</t>
  </si>
  <si>
    <t>Rashodi za nabavu neproizvedene dugotrajne imovine</t>
  </si>
  <si>
    <t>Rashodi za nabavu proizvedene dugotrajne imovine</t>
  </si>
  <si>
    <t>Pomoći dane u inozemstvo i unutar općeg proračuna</t>
  </si>
  <si>
    <t>Subvencije</t>
  </si>
  <si>
    <t>Prihodi od nefin. imovine i nadoknade št</t>
  </si>
  <si>
    <t>Europski fond za regionalni razvoj (EFRR</t>
  </si>
  <si>
    <t>Povećanje/ Smanjenje</t>
  </si>
  <si>
    <t>U OSIJEKU, 29. studeni 2023.g.</t>
  </si>
  <si>
    <t>Dekan:</t>
  </si>
  <si>
    <t>Prof.dr.sc. Tomislav Matić</t>
  </si>
  <si>
    <t>Kontakt: Mirta Hanzer</t>
  </si>
  <si>
    <t>Plan 2024.</t>
  </si>
  <si>
    <t>Novi plan 2024.</t>
  </si>
  <si>
    <t>Rashodi poslovanja</t>
  </si>
  <si>
    <t>Rashodi za nabavu nefinacijske imovine</t>
  </si>
  <si>
    <t>4</t>
  </si>
  <si>
    <t>Rashodi za nabavi nefinancijske imovine</t>
  </si>
  <si>
    <t>IZMJENE I DOPUNE FINANCIJSKOG PLANA 2024.- SVEUČILIŠTE JOSIPA JURJA STROSSMAYERA U OSIJEKU - FAKULTET ELEKTROTEHNIKE, RAČUNARSTVA I INFORMACIJSKIH TEHNOLOGIJA</t>
  </si>
  <si>
    <t>EU PROJEKTI NSVEUČILIŠTA U OSIJEKU (IZ EVIDENCIJSKIH PRIHODA)</t>
  </si>
  <si>
    <t>K679128</t>
  </si>
  <si>
    <t>Stvaranje okvira za privlačenje studenata i istraživača na STEM i ICT područjima -NPOO (C3.2.R2)</t>
  </si>
  <si>
    <t>Mehanizam za oporavak i otpornost</t>
  </si>
  <si>
    <t xml:space="preserve">Europski fond za regionalni razvoj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</si>
</sst>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7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21" borderId="4" xfId="41" quotePrefix="1">
      <alignment vertical="center"/>
    </xf>
    <xf numFmtId="0" fontId="12" fillId="26" borderId="4" xfId="49" quotePrefix="1">
      <alignment horizontal="left" vertical="center" indent="1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3" fontId="25" fillId="23" borderId="4" xfId="45" applyNumberFormat="1" applyFont="1">
      <alignment vertical="center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7"/>
    </xf>
    <xf numFmtId="0" fontId="12" fillId="26" borderId="4" xfId="49" quotePrefix="1" applyFont="1" applyAlignment="1">
      <alignment horizontal="left" vertical="center" indent="8"/>
    </xf>
    <xf numFmtId="0" fontId="26" fillId="26" borderId="4" xfId="49" quotePrefix="1" applyFont="1" applyAlignment="1">
      <alignment horizontal="left" vertical="center" indent="5"/>
    </xf>
    <xf numFmtId="0" fontId="26" fillId="26" borderId="4" xfId="49" quotePrefix="1" applyFont="1">
      <alignment horizontal="left" vertical="center" indent="1"/>
    </xf>
    <xf numFmtId="0" fontId="27" fillId="27" borderId="4" xfId="42" quotePrefix="1" applyNumberFormat="1" applyFont="1" applyFill="1" applyAlignment="1">
      <alignment horizontal="left" vertical="center" wrapText="1" indent="1"/>
    </xf>
    <xf numFmtId="3" fontId="25" fillId="63" borderId="4" xfId="45" applyNumberFormat="1" applyFont="1" applyFill="1">
      <alignment vertical="center"/>
    </xf>
    <xf numFmtId="3" fontId="12" fillId="63" borderId="4" xfId="45" applyNumberFormat="1" applyFill="1">
      <alignment vertical="center"/>
    </xf>
    <xf numFmtId="4" fontId="12" fillId="63" borderId="4" xfId="45" applyNumberFormat="1" applyFill="1">
      <alignment vertical="center"/>
    </xf>
    <xf numFmtId="3" fontId="12" fillId="63" borderId="4" xfId="50" applyNumberFormat="1" applyFill="1">
      <alignment horizontal="right" vertical="center"/>
    </xf>
    <xf numFmtId="164" fontId="12" fillId="63" borderId="4" xfId="45" applyNumberFormat="1" applyFill="1">
      <alignment vertical="center"/>
    </xf>
    <xf numFmtId="0" fontId="15" fillId="0" borderId="0" xfId="51" applyFill="1"/>
    <xf numFmtId="0" fontId="0" fillId="0" borderId="0" xfId="0" applyFill="1"/>
    <xf numFmtId="3" fontId="12" fillId="0" borderId="4" xfId="50" applyNumberFormat="1" applyFill="1">
      <alignment horizontal="right" vertical="center"/>
    </xf>
    <xf numFmtId="4" fontId="12" fillId="0" borderId="4" xfId="50" applyNumberFormat="1" applyFill="1">
      <alignment horizontal="right" vertical="center"/>
    </xf>
    <xf numFmtId="0" fontId="12" fillId="64" borderId="4" xfId="49" quotePrefix="1" applyFill="1" applyAlignment="1">
      <alignment horizontal="left" vertical="center" indent="9"/>
    </xf>
    <xf numFmtId="0" fontId="12" fillId="64" borderId="4" xfId="49" quotePrefix="1" applyFill="1">
      <alignment horizontal="left" vertical="center" indent="1"/>
    </xf>
    <xf numFmtId="0" fontId="27" fillId="21" borderId="9" xfId="41" quotePrefix="1" applyFont="1" applyBorder="1" applyAlignment="1">
      <alignment horizontal="center" vertical="center" wrapText="1"/>
    </xf>
    <xf numFmtId="0" fontId="27" fillId="21" borderId="10" xfId="41" quotePrefix="1" applyFont="1" applyBorder="1" applyAlignment="1">
      <alignment horizontal="center" vertical="center" wrapText="1"/>
    </xf>
    <xf numFmtId="0" fontId="12" fillId="27" borderId="4" xfId="44" quotePrefix="1" applyNumberFormat="1" applyFill="1" applyAlignment="1">
      <alignment horizontal="center" vertical="center"/>
    </xf>
    <xf numFmtId="0" fontId="12" fillId="27" borderId="4" xfId="44" quotePrefix="1" applyNumberFormat="1" applyFill="1">
      <alignment horizontal="left" vertical="center" indent="1"/>
    </xf>
    <xf numFmtId="0" fontId="12" fillId="27" borderId="4" xfId="46" quotePrefix="1" applyFill="1" applyAlignment="1">
      <alignment horizontal="center" vertical="center"/>
    </xf>
    <xf numFmtId="0" fontId="12" fillId="27" borderId="4" xfId="46" quotePrefix="1" applyFill="1">
      <alignment horizontal="left" vertical="center" indent="1"/>
    </xf>
    <xf numFmtId="0" fontId="12" fillId="27" borderId="4" xfId="47" quotePrefix="1" applyFill="1" applyAlignment="1">
      <alignment horizontal="center" vertical="center"/>
    </xf>
    <xf numFmtId="0" fontId="12" fillId="27" borderId="4" xfId="47" quotePrefix="1" applyFill="1">
      <alignment horizontal="left" vertical="center" indent="1"/>
    </xf>
    <xf numFmtId="3" fontId="28" fillId="27" borderId="4" xfId="45" applyNumberFormat="1" applyFont="1" applyFill="1">
      <alignment vertical="center"/>
    </xf>
    <xf numFmtId="3" fontId="25" fillId="27" borderId="4" xfId="45" applyNumberFormat="1" applyFont="1" applyFill="1">
      <alignment vertical="center"/>
    </xf>
    <xf numFmtId="4" fontId="28" fillId="27" borderId="4" xfId="45" applyNumberFormat="1" applyFont="1" applyFill="1">
      <alignment vertical="center"/>
    </xf>
    <xf numFmtId="0" fontId="12" fillId="27" borderId="11" xfId="47" quotePrefix="1" applyFill="1" applyBorder="1" applyAlignment="1">
      <alignment horizontal="center" vertical="center"/>
    </xf>
    <xf numFmtId="0" fontId="12" fillId="27" borderId="11" xfId="47" quotePrefix="1" applyFill="1" applyBorder="1">
      <alignment horizontal="left" vertical="center" indent="1"/>
    </xf>
    <xf numFmtId="3" fontId="28" fillId="27" borderId="11" xfId="45" applyNumberFormat="1" applyFont="1" applyFill="1" applyBorder="1">
      <alignment vertical="center"/>
    </xf>
    <xf numFmtId="4" fontId="28" fillId="27" borderId="11" xfId="45" applyNumberFormat="1" applyFont="1" applyFill="1" applyBorder="1">
      <alignment vertical="center"/>
    </xf>
    <xf numFmtId="0" fontId="26" fillId="26" borderId="12" xfId="49" quotePrefix="1" applyFont="1" applyBorder="1" applyAlignment="1">
      <alignment horizontal="left" vertical="center" indent="5"/>
    </xf>
    <xf numFmtId="0" fontId="26" fillId="26" borderId="12" xfId="49" quotePrefix="1" applyFont="1" applyBorder="1">
      <alignment horizontal="left" vertical="center" indent="1"/>
    </xf>
    <xf numFmtId="3" fontId="25" fillId="23" borderId="12" xfId="45" applyNumberFormat="1" applyFont="1" applyBorder="1">
      <alignment vertical="center"/>
    </xf>
    <xf numFmtId="0" fontId="12" fillId="2" borderId="13" xfId="48" quotePrefix="1" applyBorder="1" applyAlignment="1">
      <alignment horizontal="left" vertical="center" wrapText="1" indent="4"/>
    </xf>
    <xf numFmtId="0" fontId="12" fillId="2" borderId="14" xfId="48" quotePrefix="1" applyBorder="1">
      <alignment horizontal="left" vertical="center" wrapText="1" indent="1"/>
    </xf>
    <xf numFmtId="3" fontId="12" fillId="23" borderId="14" xfId="45" applyNumberFormat="1" applyBorder="1">
      <alignment vertical="center"/>
    </xf>
    <xf numFmtId="3" fontId="12" fillId="23" borderId="15" xfId="45" applyNumberFormat="1" applyBorder="1">
      <alignment vertical="center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Normalno" xfId="0" builtinId="0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2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defaultRowHeight="15" x14ac:dyDescent="0.25"/>
  <cols>
    <col min="1" max="1" width="17.28515625" customWidth="1"/>
    <col min="2" max="2" width="40.85546875" customWidth="1"/>
    <col min="3" max="5" width="13.42578125" customWidth="1"/>
  </cols>
  <sheetData>
    <row r="1" spans="1:5" ht="33.75" customHeight="1" x14ac:dyDescent="0.25">
      <c r="A1" s="25" t="s">
        <v>62</v>
      </c>
      <c r="B1" s="26"/>
      <c r="C1" s="13" t="s">
        <v>56</v>
      </c>
      <c r="D1" s="13" t="s">
        <v>51</v>
      </c>
      <c r="E1" s="13" t="s">
        <v>57</v>
      </c>
    </row>
    <row r="2" spans="1:5" x14ac:dyDescent="0.25">
      <c r="A2" s="3" t="s">
        <v>38</v>
      </c>
      <c r="B2" s="3" t="s">
        <v>28</v>
      </c>
      <c r="C2" s="2" t="s">
        <v>29</v>
      </c>
      <c r="D2" s="2" t="s">
        <v>29</v>
      </c>
      <c r="E2" s="2" t="s">
        <v>29</v>
      </c>
    </row>
    <row r="3" spans="1:5" x14ac:dyDescent="0.25">
      <c r="A3" s="27">
        <v>11</v>
      </c>
      <c r="B3" s="28" t="s">
        <v>0</v>
      </c>
      <c r="C3" s="33">
        <f>C15+C20</f>
        <v>5503504</v>
      </c>
      <c r="D3" s="33">
        <f>E3-C3</f>
        <v>632889</v>
      </c>
      <c r="E3" s="33">
        <f>E15+E20</f>
        <v>6136393</v>
      </c>
    </row>
    <row r="4" spans="1:5" x14ac:dyDescent="0.25">
      <c r="A4" s="27">
        <v>12</v>
      </c>
      <c r="B4" s="28" t="s">
        <v>3</v>
      </c>
      <c r="C4" s="33">
        <v>13622</v>
      </c>
      <c r="D4" s="33">
        <f t="shared" ref="D4:D12" si="0">E4-C4</f>
        <v>-13622</v>
      </c>
      <c r="E4" s="33">
        <v>0</v>
      </c>
    </row>
    <row r="5" spans="1:5" x14ac:dyDescent="0.25">
      <c r="A5" s="27">
        <v>31</v>
      </c>
      <c r="B5" s="28" t="s">
        <v>14</v>
      </c>
      <c r="C5" s="33">
        <v>222500</v>
      </c>
      <c r="D5" s="33">
        <f t="shared" si="0"/>
        <v>35050</v>
      </c>
      <c r="E5" s="33">
        <v>257550</v>
      </c>
    </row>
    <row r="6" spans="1:5" x14ac:dyDescent="0.25">
      <c r="A6" s="27">
        <v>43</v>
      </c>
      <c r="B6" s="28" t="s">
        <v>8</v>
      </c>
      <c r="C6" s="33">
        <v>898740</v>
      </c>
      <c r="D6" s="33">
        <f t="shared" si="0"/>
        <v>-204400</v>
      </c>
      <c r="E6" s="33">
        <v>694340</v>
      </c>
    </row>
    <row r="7" spans="1:5" x14ac:dyDescent="0.25">
      <c r="A7" s="29">
        <v>51</v>
      </c>
      <c r="B7" s="30" t="s">
        <v>10</v>
      </c>
      <c r="C7" s="33">
        <v>11000</v>
      </c>
      <c r="D7" s="33">
        <f t="shared" si="0"/>
        <v>33262</v>
      </c>
      <c r="E7" s="35">
        <v>44262</v>
      </c>
    </row>
    <row r="8" spans="1:5" x14ac:dyDescent="0.25">
      <c r="A8" s="29">
        <v>52</v>
      </c>
      <c r="B8" s="30" t="s">
        <v>11</v>
      </c>
      <c r="C8" s="33">
        <v>201116</v>
      </c>
      <c r="D8" s="33">
        <f t="shared" si="0"/>
        <v>111941</v>
      </c>
      <c r="E8" s="35">
        <v>313057</v>
      </c>
    </row>
    <row r="9" spans="1:5" x14ac:dyDescent="0.25">
      <c r="A9" s="29">
        <v>61</v>
      </c>
      <c r="B9" s="30" t="s">
        <v>12</v>
      </c>
      <c r="C9" s="33">
        <v>78000</v>
      </c>
      <c r="D9" s="33">
        <f t="shared" si="0"/>
        <v>41905</v>
      </c>
      <c r="E9" s="35">
        <v>119905</v>
      </c>
    </row>
    <row r="10" spans="1:5" x14ac:dyDescent="0.25">
      <c r="A10" s="29">
        <v>71</v>
      </c>
      <c r="B10" s="30" t="s">
        <v>49</v>
      </c>
      <c r="C10" s="33">
        <v>270</v>
      </c>
      <c r="D10" s="33">
        <f t="shared" si="0"/>
        <v>0</v>
      </c>
      <c r="E10" s="35">
        <v>270</v>
      </c>
    </row>
    <row r="11" spans="1:5" x14ac:dyDescent="0.25">
      <c r="A11" s="31">
        <v>581</v>
      </c>
      <c r="B11" s="32" t="s">
        <v>66</v>
      </c>
      <c r="C11" s="33">
        <v>0</v>
      </c>
      <c r="D11" s="33">
        <f t="shared" si="0"/>
        <v>6795</v>
      </c>
      <c r="E11" s="35">
        <v>6795</v>
      </c>
    </row>
    <row r="12" spans="1:5" ht="15.75" thickBot="1" x14ac:dyDescent="0.3">
      <c r="A12" s="36">
        <v>563</v>
      </c>
      <c r="B12" s="37" t="s">
        <v>67</v>
      </c>
      <c r="C12" s="38">
        <v>77191</v>
      </c>
      <c r="D12" s="38">
        <f t="shared" si="0"/>
        <v>26087</v>
      </c>
      <c r="E12" s="39">
        <v>103278</v>
      </c>
    </row>
    <row r="13" spans="1:5" ht="15.75" thickBot="1" x14ac:dyDescent="0.3">
      <c r="A13" s="43" t="s">
        <v>34</v>
      </c>
      <c r="B13" s="44" t="s">
        <v>35</v>
      </c>
      <c r="C13" s="45">
        <f>C14+C19+C31+C35+C84</f>
        <v>7005943</v>
      </c>
      <c r="D13" s="45">
        <f>D14+D19+D31+D35+D84+D103</f>
        <v>669907</v>
      </c>
      <c r="E13" s="46">
        <f>E14+E19+E31+E35+E84+E103</f>
        <v>7675850</v>
      </c>
    </row>
    <row r="14" spans="1:5" x14ac:dyDescent="0.25">
      <c r="A14" s="40" t="s">
        <v>1</v>
      </c>
      <c r="B14" s="41" t="s">
        <v>2</v>
      </c>
      <c r="C14" s="42">
        <f>C15</f>
        <v>4819498</v>
      </c>
      <c r="D14" s="42">
        <f>D15</f>
        <v>632889</v>
      </c>
      <c r="E14" s="42">
        <f t="shared" ref="E14" si="1">E15</f>
        <v>5452387</v>
      </c>
    </row>
    <row r="15" spans="1:5" x14ac:dyDescent="0.25">
      <c r="A15" s="9" t="s">
        <v>30</v>
      </c>
      <c r="B15" s="8" t="s">
        <v>0</v>
      </c>
      <c r="C15" s="14">
        <f>C16+C17+C18</f>
        <v>4819498</v>
      </c>
      <c r="D15" s="14">
        <f>E15-C15</f>
        <v>632889</v>
      </c>
      <c r="E15" s="14">
        <f>E16+E17+E18</f>
        <v>5452387</v>
      </c>
    </row>
    <row r="16" spans="1:5" x14ac:dyDescent="0.25">
      <c r="A16" s="10" t="s">
        <v>13</v>
      </c>
      <c r="B16" s="8" t="s">
        <v>39</v>
      </c>
      <c r="C16" s="14">
        <v>4752040</v>
      </c>
      <c r="D16" s="14">
        <f t="shared" ref="D16:D80" si="2">E16-C16</f>
        <v>582640</v>
      </c>
      <c r="E16" s="14">
        <v>5334680</v>
      </c>
    </row>
    <row r="17" spans="1:5" x14ac:dyDescent="0.25">
      <c r="A17" s="10" t="s">
        <v>19</v>
      </c>
      <c r="B17" s="8" t="s">
        <v>40</v>
      </c>
      <c r="C17" s="14">
        <v>67458</v>
      </c>
      <c r="D17" s="14">
        <f t="shared" si="2"/>
        <v>50249</v>
      </c>
      <c r="E17" s="14">
        <v>117707</v>
      </c>
    </row>
    <row r="18" spans="1:5" x14ac:dyDescent="0.25">
      <c r="A18" s="10" t="s">
        <v>24</v>
      </c>
      <c r="B18" s="8" t="s">
        <v>41</v>
      </c>
      <c r="C18" s="14">
        <v>0</v>
      </c>
      <c r="D18" s="14">
        <f t="shared" si="2"/>
        <v>0</v>
      </c>
      <c r="E18" s="14">
        <v>0</v>
      </c>
    </row>
    <row r="19" spans="1:5" x14ac:dyDescent="0.25">
      <c r="A19" s="11" t="s">
        <v>4</v>
      </c>
      <c r="B19" s="12" t="s">
        <v>5</v>
      </c>
      <c r="C19" s="7">
        <f>C20</f>
        <v>684006</v>
      </c>
      <c r="D19" s="34">
        <f>D20</f>
        <v>0</v>
      </c>
      <c r="E19" s="7">
        <f t="shared" ref="E19" si="3">E20</f>
        <v>684006</v>
      </c>
    </row>
    <row r="20" spans="1:5" x14ac:dyDescent="0.25">
      <c r="A20" s="5" t="s">
        <v>30</v>
      </c>
      <c r="B20" s="4" t="s">
        <v>0</v>
      </c>
      <c r="C20" s="15">
        <f>C21+C27</f>
        <v>684006</v>
      </c>
      <c r="D20" s="14">
        <f>D21+D27</f>
        <v>0</v>
      </c>
      <c r="E20" s="15">
        <f>E23+E22+E24+E25+E26+E28+E29+E30</f>
        <v>684006</v>
      </c>
    </row>
    <row r="21" spans="1:5" x14ac:dyDescent="0.25">
      <c r="A21" s="5">
        <v>3</v>
      </c>
      <c r="B21" s="4" t="s">
        <v>58</v>
      </c>
      <c r="C21" s="15">
        <f>C22+C23+C24+C25+C26</f>
        <v>591206</v>
      </c>
      <c r="D21" s="14">
        <f t="shared" si="2"/>
        <v>11500</v>
      </c>
      <c r="E21" s="15">
        <f>E22+E23+E24+E25+E26</f>
        <v>602706</v>
      </c>
    </row>
    <row r="22" spans="1:5" x14ac:dyDescent="0.25">
      <c r="A22" s="6" t="s">
        <v>13</v>
      </c>
      <c r="B22" s="4" t="s">
        <v>39</v>
      </c>
      <c r="C22" s="15"/>
      <c r="D22" s="14">
        <f t="shared" si="2"/>
        <v>0</v>
      </c>
      <c r="E22" s="15">
        <v>0</v>
      </c>
    </row>
    <row r="23" spans="1:5" x14ac:dyDescent="0.25">
      <c r="A23" s="6" t="s">
        <v>19</v>
      </c>
      <c r="B23" s="4" t="s">
        <v>40</v>
      </c>
      <c r="C23" s="15">
        <v>589056</v>
      </c>
      <c r="D23" s="14">
        <f t="shared" si="2"/>
        <v>9150</v>
      </c>
      <c r="E23" s="15">
        <v>598206</v>
      </c>
    </row>
    <row r="24" spans="1:5" x14ac:dyDescent="0.25">
      <c r="A24" s="6" t="s">
        <v>20</v>
      </c>
      <c r="B24" s="4" t="s">
        <v>44</v>
      </c>
      <c r="C24" s="15">
        <v>2150</v>
      </c>
      <c r="D24" s="14">
        <f t="shared" si="2"/>
        <v>2350</v>
      </c>
      <c r="E24" s="17">
        <v>4500</v>
      </c>
    </row>
    <row r="25" spans="1:5" x14ac:dyDescent="0.25">
      <c r="A25" s="6" t="s">
        <v>21</v>
      </c>
      <c r="B25" s="4" t="s">
        <v>43</v>
      </c>
      <c r="C25" s="15"/>
      <c r="D25" s="14">
        <f t="shared" si="2"/>
        <v>0</v>
      </c>
      <c r="E25" s="17">
        <v>0</v>
      </c>
    </row>
    <row r="26" spans="1:5" x14ac:dyDescent="0.25">
      <c r="A26" s="6" t="s">
        <v>24</v>
      </c>
      <c r="B26" s="4" t="s">
        <v>41</v>
      </c>
      <c r="C26" s="15"/>
      <c r="D26" s="14">
        <f t="shared" si="2"/>
        <v>0</v>
      </c>
      <c r="E26" s="15"/>
    </row>
    <row r="27" spans="1:5" x14ac:dyDescent="0.25">
      <c r="A27" s="6">
        <v>4</v>
      </c>
      <c r="B27" s="4" t="s">
        <v>59</v>
      </c>
      <c r="C27" s="15">
        <f>C28+C29+C30</f>
        <v>92800</v>
      </c>
      <c r="D27" s="14">
        <f t="shared" si="2"/>
        <v>-11500</v>
      </c>
      <c r="E27" s="15">
        <f>E28+E29+E30</f>
        <v>81300</v>
      </c>
    </row>
    <row r="28" spans="1:5" x14ac:dyDescent="0.25">
      <c r="A28" s="6" t="s">
        <v>22</v>
      </c>
      <c r="B28" s="4" t="s">
        <v>45</v>
      </c>
      <c r="C28" s="15"/>
      <c r="D28" s="14">
        <f t="shared" si="2"/>
        <v>0</v>
      </c>
      <c r="E28" s="15"/>
    </row>
    <row r="29" spans="1:5" ht="16.5" customHeight="1" x14ac:dyDescent="0.25">
      <c r="A29" s="6" t="s">
        <v>23</v>
      </c>
      <c r="B29" s="4" t="s">
        <v>46</v>
      </c>
      <c r="C29" s="15">
        <v>92800</v>
      </c>
      <c r="D29" s="14">
        <f t="shared" si="2"/>
        <v>-11500</v>
      </c>
      <c r="E29" s="15">
        <v>81300</v>
      </c>
    </row>
    <row r="30" spans="1:5" x14ac:dyDescent="0.25">
      <c r="A30" s="6" t="s">
        <v>25</v>
      </c>
      <c r="B30" s="4" t="s">
        <v>42</v>
      </c>
      <c r="C30" s="15"/>
      <c r="D30" s="14">
        <f t="shared" si="2"/>
        <v>0</v>
      </c>
      <c r="E30" s="15"/>
    </row>
    <row r="31" spans="1:5" x14ac:dyDescent="0.25">
      <c r="A31" s="11" t="s">
        <v>6</v>
      </c>
      <c r="B31" s="12" t="s">
        <v>63</v>
      </c>
      <c r="C31" s="7">
        <f>C32</f>
        <v>11000</v>
      </c>
      <c r="D31" s="34">
        <f t="shared" si="2"/>
        <v>1050</v>
      </c>
      <c r="E31" s="7">
        <f>E32</f>
        <v>12050</v>
      </c>
    </row>
    <row r="32" spans="1:5" x14ac:dyDescent="0.25">
      <c r="A32" s="5" t="s">
        <v>9</v>
      </c>
      <c r="B32" s="4" t="s">
        <v>10</v>
      </c>
      <c r="C32" s="15">
        <f>C33</f>
        <v>11000</v>
      </c>
      <c r="D32" s="14">
        <f t="shared" si="2"/>
        <v>1050</v>
      </c>
      <c r="E32" s="15">
        <f t="shared" ref="E32" si="4">E34</f>
        <v>12050</v>
      </c>
    </row>
    <row r="33" spans="1:5" x14ac:dyDescent="0.25">
      <c r="A33" s="5">
        <v>3</v>
      </c>
      <c r="B33" s="4" t="s">
        <v>58</v>
      </c>
      <c r="C33" s="15">
        <f>C34</f>
        <v>11000</v>
      </c>
      <c r="D33" s="14">
        <f t="shared" si="2"/>
        <v>1050</v>
      </c>
      <c r="E33" s="15">
        <f>E34</f>
        <v>12050</v>
      </c>
    </row>
    <row r="34" spans="1:5" x14ac:dyDescent="0.25">
      <c r="A34" s="6" t="s">
        <v>19</v>
      </c>
      <c r="B34" s="4" t="s">
        <v>40</v>
      </c>
      <c r="C34" s="15">
        <v>11000</v>
      </c>
      <c r="D34" s="14">
        <f t="shared" si="2"/>
        <v>1050</v>
      </c>
      <c r="E34" s="15">
        <v>12050</v>
      </c>
    </row>
    <row r="35" spans="1:5" x14ac:dyDescent="0.25">
      <c r="A35" s="11" t="s">
        <v>15</v>
      </c>
      <c r="B35" s="12" t="s">
        <v>16</v>
      </c>
      <c r="C35" s="7">
        <f>C36+C46+C57+C62+C72+C80</f>
        <v>1400626</v>
      </c>
      <c r="D35" s="34">
        <f t="shared" si="2"/>
        <v>16708</v>
      </c>
      <c r="E35" s="7">
        <f>E36+E46+E57+E62+E72+E80</f>
        <v>1417334</v>
      </c>
    </row>
    <row r="36" spans="1:5" x14ac:dyDescent="0.25">
      <c r="A36" s="5" t="s">
        <v>13</v>
      </c>
      <c r="B36" s="4" t="s">
        <v>14</v>
      </c>
      <c r="C36" s="15">
        <f>C38+C39+C40+C41+C42+C44+C45</f>
        <v>222500</v>
      </c>
      <c r="D36" s="14">
        <f t="shared" si="2"/>
        <v>35050</v>
      </c>
      <c r="E36" s="15">
        <f>E37+E43</f>
        <v>257550</v>
      </c>
    </row>
    <row r="37" spans="1:5" x14ac:dyDescent="0.25">
      <c r="A37" s="5">
        <v>3</v>
      </c>
      <c r="B37" s="4" t="s">
        <v>58</v>
      </c>
      <c r="C37" s="15">
        <f>C38+C39+C40+C41+C42</f>
        <v>219000</v>
      </c>
      <c r="D37" s="14">
        <f t="shared" si="2"/>
        <v>35050</v>
      </c>
      <c r="E37" s="15">
        <f>E38+E39+E40+E42+E41</f>
        <v>254050</v>
      </c>
    </row>
    <row r="38" spans="1:5" x14ac:dyDescent="0.25">
      <c r="A38" s="6" t="s">
        <v>13</v>
      </c>
      <c r="B38" s="4" t="s">
        <v>39</v>
      </c>
      <c r="C38" s="15">
        <v>126000</v>
      </c>
      <c r="D38" s="14">
        <f t="shared" si="2"/>
        <v>0</v>
      </c>
      <c r="E38" s="15">
        <v>126000</v>
      </c>
    </row>
    <row r="39" spans="1:5" x14ac:dyDescent="0.25">
      <c r="A39" s="6" t="s">
        <v>19</v>
      </c>
      <c r="B39" s="4" t="s">
        <v>40</v>
      </c>
      <c r="C39" s="15">
        <v>72430</v>
      </c>
      <c r="D39" s="14">
        <f t="shared" si="2"/>
        <v>35050</v>
      </c>
      <c r="E39" s="15">
        <v>107480</v>
      </c>
    </row>
    <row r="40" spans="1:5" x14ac:dyDescent="0.25">
      <c r="A40" s="6" t="s">
        <v>20</v>
      </c>
      <c r="B40" s="4" t="s">
        <v>44</v>
      </c>
      <c r="C40" s="15">
        <v>570</v>
      </c>
      <c r="D40" s="14">
        <f t="shared" si="2"/>
        <v>0</v>
      </c>
      <c r="E40" s="15">
        <v>570</v>
      </c>
    </row>
    <row r="41" spans="1:5" x14ac:dyDescent="0.25">
      <c r="A41" s="6" t="s">
        <v>21</v>
      </c>
      <c r="B41" s="4" t="s">
        <v>43</v>
      </c>
      <c r="C41" s="15">
        <v>20000</v>
      </c>
      <c r="D41" s="14">
        <f t="shared" si="2"/>
        <v>0</v>
      </c>
      <c r="E41" s="16">
        <v>20000</v>
      </c>
    </row>
    <row r="42" spans="1:5" x14ac:dyDescent="0.25">
      <c r="A42" s="6" t="s">
        <v>24</v>
      </c>
      <c r="B42" s="4" t="s">
        <v>41</v>
      </c>
      <c r="C42" s="15"/>
      <c r="D42" s="14">
        <f t="shared" si="2"/>
        <v>0</v>
      </c>
      <c r="E42" s="16"/>
    </row>
    <row r="43" spans="1:5" x14ac:dyDescent="0.25">
      <c r="A43" s="6" t="s">
        <v>60</v>
      </c>
      <c r="B43" s="4" t="s">
        <v>61</v>
      </c>
      <c r="C43" s="15">
        <f>C44+C4</f>
        <v>13622</v>
      </c>
      <c r="D43" s="14">
        <f t="shared" si="2"/>
        <v>-10122</v>
      </c>
      <c r="E43" s="16">
        <f>E44+E45+E4</f>
        <v>3500</v>
      </c>
    </row>
    <row r="44" spans="1:5" x14ac:dyDescent="0.25">
      <c r="A44" s="6" t="s">
        <v>22</v>
      </c>
      <c r="B44" s="4" t="s">
        <v>45</v>
      </c>
      <c r="C44" s="15"/>
      <c r="D44" s="14">
        <f t="shared" si="2"/>
        <v>0</v>
      </c>
      <c r="E44" s="15"/>
    </row>
    <row r="45" spans="1:5" x14ac:dyDescent="0.25">
      <c r="A45" s="6" t="s">
        <v>23</v>
      </c>
      <c r="B45" s="4" t="s">
        <v>46</v>
      </c>
      <c r="C45" s="15">
        <v>3500</v>
      </c>
      <c r="D45" s="14">
        <f t="shared" si="2"/>
        <v>0</v>
      </c>
      <c r="E45" s="15">
        <v>3500</v>
      </c>
    </row>
    <row r="46" spans="1:5" x14ac:dyDescent="0.25">
      <c r="A46" s="5" t="s">
        <v>7</v>
      </c>
      <c r="B46" s="4" t="s">
        <v>8</v>
      </c>
      <c r="C46" s="15">
        <f>C47+C53</f>
        <v>898740</v>
      </c>
      <c r="D46" s="14">
        <f t="shared" si="2"/>
        <v>-204400</v>
      </c>
      <c r="E46" s="15">
        <f>E47+E53</f>
        <v>694340</v>
      </c>
    </row>
    <row r="47" spans="1:5" x14ac:dyDescent="0.25">
      <c r="A47" s="5">
        <v>3</v>
      </c>
      <c r="B47" s="4" t="s">
        <v>58</v>
      </c>
      <c r="C47" s="15">
        <f>C48+C49+C50+C51+C52</f>
        <v>513740</v>
      </c>
      <c r="D47" s="14">
        <f t="shared" si="2"/>
        <v>-204400</v>
      </c>
      <c r="E47" s="15">
        <f>E48+E49+E50+E51</f>
        <v>309340</v>
      </c>
    </row>
    <row r="48" spans="1:5" x14ac:dyDescent="0.25">
      <c r="A48" s="6" t="s">
        <v>13</v>
      </c>
      <c r="B48" s="4" t="s">
        <v>39</v>
      </c>
      <c r="C48" s="15">
        <v>289500</v>
      </c>
      <c r="D48" s="14">
        <f t="shared" si="2"/>
        <v>-180000</v>
      </c>
      <c r="E48" s="15">
        <v>109500</v>
      </c>
    </row>
    <row r="49" spans="1:5" x14ac:dyDescent="0.25">
      <c r="A49" s="6" t="s">
        <v>19</v>
      </c>
      <c r="B49" s="4" t="s">
        <v>40</v>
      </c>
      <c r="C49" s="15">
        <v>217770</v>
      </c>
      <c r="D49" s="14">
        <f t="shared" si="2"/>
        <v>-24400</v>
      </c>
      <c r="E49" s="15">
        <v>193370</v>
      </c>
    </row>
    <row r="50" spans="1:5" x14ac:dyDescent="0.25">
      <c r="A50" s="6" t="s">
        <v>20</v>
      </c>
      <c r="B50" s="4" t="s">
        <v>44</v>
      </c>
      <c r="C50" s="15">
        <v>3070</v>
      </c>
      <c r="D50" s="14">
        <f t="shared" si="2"/>
        <v>0</v>
      </c>
      <c r="E50" s="15">
        <v>3070</v>
      </c>
    </row>
    <row r="51" spans="1:5" x14ac:dyDescent="0.25">
      <c r="A51" s="6" t="s">
        <v>21</v>
      </c>
      <c r="B51" s="4" t="s">
        <v>43</v>
      </c>
      <c r="C51" s="15">
        <v>3400</v>
      </c>
      <c r="D51" s="14">
        <f t="shared" si="2"/>
        <v>0</v>
      </c>
      <c r="E51" s="15">
        <v>3400</v>
      </c>
    </row>
    <row r="52" spans="1:5" x14ac:dyDescent="0.25">
      <c r="A52" s="6" t="s">
        <v>24</v>
      </c>
      <c r="B52" s="4" t="s">
        <v>41</v>
      </c>
      <c r="C52" s="15">
        <v>0</v>
      </c>
      <c r="D52" s="14">
        <f t="shared" si="2"/>
        <v>0</v>
      </c>
      <c r="E52" s="16"/>
    </row>
    <row r="53" spans="1:5" x14ac:dyDescent="0.25">
      <c r="A53" s="6">
        <v>4</v>
      </c>
      <c r="B53" s="4" t="s">
        <v>59</v>
      </c>
      <c r="C53" s="15">
        <f>C54+C55+C56</f>
        <v>385000</v>
      </c>
      <c r="D53" s="14">
        <f t="shared" si="2"/>
        <v>0</v>
      </c>
      <c r="E53" s="16">
        <f>E54+E55+E56</f>
        <v>385000</v>
      </c>
    </row>
    <row r="54" spans="1:5" x14ac:dyDescent="0.25">
      <c r="A54" s="6" t="s">
        <v>22</v>
      </c>
      <c r="B54" s="4" t="s">
        <v>45</v>
      </c>
      <c r="C54" s="15">
        <v>0</v>
      </c>
      <c r="D54" s="14">
        <f t="shared" si="2"/>
        <v>0</v>
      </c>
      <c r="E54" s="16"/>
    </row>
    <row r="55" spans="1:5" x14ac:dyDescent="0.25">
      <c r="A55" s="6" t="s">
        <v>23</v>
      </c>
      <c r="B55" s="4" t="s">
        <v>46</v>
      </c>
      <c r="C55" s="15">
        <v>385000</v>
      </c>
      <c r="D55" s="14">
        <f t="shared" si="2"/>
        <v>0</v>
      </c>
      <c r="E55" s="15">
        <v>385000</v>
      </c>
    </row>
    <row r="56" spans="1:5" x14ac:dyDescent="0.25">
      <c r="A56" s="6" t="s">
        <v>25</v>
      </c>
      <c r="B56" s="4" t="s">
        <v>42</v>
      </c>
      <c r="C56" s="15"/>
      <c r="D56" s="14">
        <f t="shared" si="2"/>
        <v>0</v>
      </c>
      <c r="E56" s="16"/>
    </row>
    <row r="57" spans="1:5" x14ac:dyDescent="0.25">
      <c r="A57" s="5" t="s">
        <v>9</v>
      </c>
      <c r="B57" s="4" t="s">
        <v>10</v>
      </c>
      <c r="C57" s="15"/>
      <c r="D57" s="14">
        <f t="shared" si="2"/>
        <v>32212</v>
      </c>
      <c r="E57" s="16">
        <f>E58</f>
        <v>32212</v>
      </c>
    </row>
    <row r="58" spans="1:5" x14ac:dyDescent="0.25">
      <c r="A58" s="5">
        <v>3</v>
      </c>
      <c r="B58" s="4" t="s">
        <v>58</v>
      </c>
      <c r="C58" s="15"/>
      <c r="D58" s="14">
        <f t="shared" si="2"/>
        <v>32212</v>
      </c>
      <c r="E58" s="16">
        <f>E59+E60+E61</f>
        <v>32212</v>
      </c>
    </row>
    <row r="59" spans="1:5" x14ac:dyDescent="0.25">
      <c r="A59" s="6" t="s">
        <v>13</v>
      </c>
      <c r="B59" s="4" t="s">
        <v>39</v>
      </c>
      <c r="C59" s="15"/>
      <c r="D59" s="14">
        <f t="shared" si="2"/>
        <v>11665</v>
      </c>
      <c r="E59" s="16">
        <v>11665</v>
      </c>
    </row>
    <row r="60" spans="1:5" x14ac:dyDescent="0.25">
      <c r="A60" s="6" t="s">
        <v>19</v>
      </c>
      <c r="B60" s="4" t="s">
        <v>40</v>
      </c>
      <c r="C60" s="18"/>
      <c r="D60" s="14">
        <f t="shared" si="2"/>
        <v>20547</v>
      </c>
      <c r="E60" s="16">
        <v>20547</v>
      </c>
    </row>
    <row r="61" spans="1:5" x14ac:dyDescent="0.25">
      <c r="A61" s="6" t="s">
        <v>20</v>
      </c>
      <c r="B61" s="4" t="s">
        <v>44</v>
      </c>
      <c r="C61" s="15"/>
      <c r="D61" s="14">
        <f t="shared" si="2"/>
        <v>0</v>
      </c>
      <c r="E61" s="16"/>
    </row>
    <row r="62" spans="1:5" x14ac:dyDescent="0.25">
      <c r="A62" s="5" t="s">
        <v>32</v>
      </c>
      <c r="B62" s="4" t="s">
        <v>11</v>
      </c>
      <c r="C62" s="15">
        <f>C63+C69</f>
        <v>201116</v>
      </c>
      <c r="D62" s="14">
        <f t="shared" si="2"/>
        <v>111941</v>
      </c>
      <c r="E62" s="15">
        <f>E63+E69</f>
        <v>313057</v>
      </c>
    </row>
    <row r="63" spans="1:5" x14ac:dyDescent="0.25">
      <c r="A63" s="5">
        <v>3</v>
      </c>
      <c r="B63" s="4" t="s">
        <v>58</v>
      </c>
      <c r="C63" s="15">
        <f>C64+C65+C66+C67+C68</f>
        <v>151116</v>
      </c>
      <c r="D63" s="14">
        <f t="shared" si="2"/>
        <v>111941</v>
      </c>
      <c r="E63" s="15">
        <f>E64+E65+E66</f>
        <v>263057</v>
      </c>
    </row>
    <row r="64" spans="1:5" x14ac:dyDescent="0.25">
      <c r="A64" s="6" t="s">
        <v>13</v>
      </c>
      <c r="B64" s="4" t="s">
        <v>39</v>
      </c>
      <c r="C64" s="15">
        <v>113000</v>
      </c>
      <c r="D64" s="14">
        <f t="shared" si="2"/>
        <v>82300</v>
      </c>
      <c r="E64" s="15">
        <v>195300</v>
      </c>
    </row>
    <row r="65" spans="1:5" x14ac:dyDescent="0.25">
      <c r="A65" s="6" t="s">
        <v>19</v>
      </c>
      <c r="B65" s="4" t="s">
        <v>40</v>
      </c>
      <c r="C65" s="15">
        <v>38116</v>
      </c>
      <c r="D65" s="14">
        <f t="shared" si="2"/>
        <v>5875</v>
      </c>
      <c r="E65" s="15">
        <v>43991</v>
      </c>
    </row>
    <row r="66" spans="1:5" x14ac:dyDescent="0.25">
      <c r="A66" s="6">
        <v>35</v>
      </c>
      <c r="B66" s="4" t="s">
        <v>48</v>
      </c>
      <c r="C66" s="15"/>
      <c r="D66" s="14">
        <f t="shared" si="2"/>
        <v>23766</v>
      </c>
      <c r="E66" s="16">
        <v>23766</v>
      </c>
    </row>
    <row r="67" spans="1:5" x14ac:dyDescent="0.25">
      <c r="A67" s="6" t="s">
        <v>26</v>
      </c>
      <c r="B67" s="4" t="s">
        <v>47</v>
      </c>
      <c r="C67" s="15"/>
      <c r="D67" s="14">
        <f t="shared" si="2"/>
        <v>0</v>
      </c>
      <c r="E67" s="16"/>
    </row>
    <row r="68" spans="1:5" x14ac:dyDescent="0.25">
      <c r="A68" s="6" t="s">
        <v>21</v>
      </c>
      <c r="B68" s="4" t="s">
        <v>43</v>
      </c>
      <c r="C68" s="15"/>
      <c r="D68" s="14">
        <f t="shared" si="2"/>
        <v>0</v>
      </c>
      <c r="E68" s="16"/>
    </row>
    <row r="69" spans="1:5" x14ac:dyDescent="0.25">
      <c r="A69" s="6">
        <v>4</v>
      </c>
      <c r="B69" s="4" t="s">
        <v>59</v>
      </c>
      <c r="C69" s="15">
        <f>C70+C71</f>
        <v>50000</v>
      </c>
      <c r="D69" s="14">
        <f t="shared" si="2"/>
        <v>0</v>
      </c>
      <c r="E69" s="16">
        <f>E70</f>
        <v>50000</v>
      </c>
    </row>
    <row r="70" spans="1:5" x14ac:dyDescent="0.25">
      <c r="A70" s="6" t="s">
        <v>23</v>
      </c>
      <c r="B70" s="4" t="s">
        <v>46</v>
      </c>
      <c r="C70" s="15">
        <v>50000</v>
      </c>
      <c r="D70" s="14">
        <f t="shared" si="2"/>
        <v>0</v>
      </c>
      <c r="E70" s="15">
        <v>50000</v>
      </c>
    </row>
    <row r="71" spans="1:5" x14ac:dyDescent="0.25">
      <c r="A71" s="6" t="s">
        <v>25</v>
      </c>
      <c r="B71" s="4" t="s">
        <v>42</v>
      </c>
      <c r="C71" s="15"/>
      <c r="D71" s="14">
        <f t="shared" si="2"/>
        <v>0</v>
      </c>
      <c r="E71" s="16"/>
    </row>
    <row r="72" spans="1:5" x14ac:dyDescent="0.25">
      <c r="A72" s="5" t="s">
        <v>36</v>
      </c>
      <c r="B72" s="4" t="s">
        <v>12</v>
      </c>
      <c r="C72" s="15">
        <f>C73+C78</f>
        <v>78000</v>
      </c>
      <c r="D72" s="14">
        <f t="shared" si="2"/>
        <v>41905</v>
      </c>
      <c r="E72" s="15">
        <f>E73+E78</f>
        <v>119905</v>
      </c>
    </row>
    <row r="73" spans="1:5" x14ac:dyDescent="0.25">
      <c r="A73" s="5">
        <v>3</v>
      </c>
      <c r="B73" s="4" t="s">
        <v>58</v>
      </c>
      <c r="C73" s="15">
        <f>C74+C75+C76+C77</f>
        <v>50000</v>
      </c>
      <c r="D73" s="14">
        <f t="shared" si="2"/>
        <v>41905</v>
      </c>
      <c r="E73" s="15">
        <f>E74+E75+E76+E77</f>
        <v>91905</v>
      </c>
    </row>
    <row r="74" spans="1:5" x14ac:dyDescent="0.25">
      <c r="A74" s="6" t="s">
        <v>13</v>
      </c>
      <c r="B74" s="4" t="s">
        <v>39</v>
      </c>
      <c r="C74" s="15">
        <v>32000</v>
      </c>
      <c r="D74" s="14">
        <f t="shared" si="2"/>
        <v>8718</v>
      </c>
      <c r="E74" s="15">
        <v>40718</v>
      </c>
    </row>
    <row r="75" spans="1:5" x14ac:dyDescent="0.25">
      <c r="A75" s="6" t="s">
        <v>19</v>
      </c>
      <c r="B75" s="4" t="s">
        <v>40</v>
      </c>
      <c r="C75" s="15">
        <v>0</v>
      </c>
      <c r="D75" s="14">
        <f t="shared" si="2"/>
        <v>33186</v>
      </c>
      <c r="E75" s="15">
        <v>33186</v>
      </c>
    </row>
    <row r="76" spans="1:5" x14ac:dyDescent="0.25">
      <c r="A76" s="6" t="s">
        <v>20</v>
      </c>
      <c r="B76" s="4" t="s">
        <v>44</v>
      </c>
      <c r="C76" s="18">
        <v>0</v>
      </c>
      <c r="D76" s="14">
        <f t="shared" si="2"/>
        <v>1</v>
      </c>
      <c r="E76" s="18">
        <v>1</v>
      </c>
    </row>
    <row r="77" spans="1:5" x14ac:dyDescent="0.25">
      <c r="A77" s="6" t="s">
        <v>21</v>
      </c>
      <c r="B77" s="4" t="s">
        <v>43</v>
      </c>
      <c r="C77" s="15">
        <v>18000</v>
      </c>
      <c r="D77" s="14">
        <f t="shared" si="2"/>
        <v>0</v>
      </c>
      <c r="E77" s="15">
        <v>18000</v>
      </c>
    </row>
    <row r="78" spans="1:5" x14ac:dyDescent="0.25">
      <c r="A78" s="6">
        <v>4</v>
      </c>
      <c r="B78" s="4" t="s">
        <v>59</v>
      </c>
      <c r="C78" s="15">
        <f>C79</f>
        <v>28000</v>
      </c>
      <c r="D78" s="14">
        <f t="shared" si="2"/>
        <v>0</v>
      </c>
      <c r="E78" s="15">
        <f>E79</f>
        <v>28000</v>
      </c>
    </row>
    <row r="79" spans="1:5" x14ac:dyDescent="0.25">
      <c r="A79" s="6" t="s">
        <v>23</v>
      </c>
      <c r="B79" s="4" t="s">
        <v>46</v>
      </c>
      <c r="C79" s="15">
        <v>28000</v>
      </c>
      <c r="D79" s="14">
        <f t="shared" si="2"/>
        <v>0</v>
      </c>
      <c r="E79" s="15">
        <v>28000</v>
      </c>
    </row>
    <row r="80" spans="1:5" x14ac:dyDescent="0.25">
      <c r="A80" s="5" t="s">
        <v>37</v>
      </c>
      <c r="B80" s="4" t="s">
        <v>49</v>
      </c>
      <c r="C80" s="15">
        <f>C81</f>
        <v>270</v>
      </c>
      <c r="D80" s="14">
        <f t="shared" si="2"/>
        <v>0</v>
      </c>
      <c r="E80" s="15">
        <f>E81</f>
        <v>270</v>
      </c>
    </row>
    <row r="81" spans="1:5" x14ac:dyDescent="0.25">
      <c r="A81" s="5">
        <v>4</v>
      </c>
      <c r="B81" s="4" t="s">
        <v>59</v>
      </c>
      <c r="C81" s="15">
        <f>C82+C83</f>
        <v>270</v>
      </c>
      <c r="D81" s="14">
        <f t="shared" ref="D81:D102" si="5">E81-C81</f>
        <v>0</v>
      </c>
      <c r="E81" s="15">
        <f>E82</f>
        <v>270</v>
      </c>
    </row>
    <row r="82" spans="1:5" x14ac:dyDescent="0.25">
      <c r="A82" s="6" t="s">
        <v>23</v>
      </c>
      <c r="B82" s="4" t="s">
        <v>46</v>
      </c>
      <c r="C82" s="15">
        <v>270</v>
      </c>
      <c r="D82" s="14">
        <f t="shared" si="5"/>
        <v>0</v>
      </c>
      <c r="E82" s="15">
        <v>270</v>
      </c>
    </row>
    <row r="83" spans="1:5" x14ac:dyDescent="0.25">
      <c r="A83" s="6" t="s">
        <v>25</v>
      </c>
      <c r="B83" s="4" t="s">
        <v>42</v>
      </c>
      <c r="C83" s="15"/>
      <c r="D83" s="14">
        <f t="shared" si="5"/>
        <v>0</v>
      </c>
      <c r="E83" s="16"/>
    </row>
    <row r="84" spans="1:5" x14ac:dyDescent="0.25">
      <c r="A84" s="11" t="s">
        <v>17</v>
      </c>
      <c r="B84" s="12" t="s">
        <v>18</v>
      </c>
      <c r="C84" s="7">
        <f>C85+C93+C99</f>
        <v>90813</v>
      </c>
      <c r="D84" s="34">
        <f t="shared" si="5"/>
        <v>12465</v>
      </c>
      <c r="E84" s="7">
        <f>E85+E93+E99</f>
        <v>103278</v>
      </c>
    </row>
    <row r="85" spans="1:5" x14ac:dyDescent="0.25">
      <c r="A85" s="5" t="s">
        <v>31</v>
      </c>
      <c r="B85" s="4" t="s">
        <v>3</v>
      </c>
      <c r="C85" s="15">
        <f>C87</f>
        <v>13622</v>
      </c>
      <c r="D85" s="14">
        <f t="shared" si="5"/>
        <v>-13622</v>
      </c>
      <c r="E85" s="16">
        <v>0</v>
      </c>
    </row>
    <row r="86" spans="1:5" x14ac:dyDescent="0.25">
      <c r="A86" s="5">
        <v>3</v>
      </c>
      <c r="B86" s="4" t="s">
        <v>58</v>
      </c>
      <c r="C86" s="15"/>
      <c r="D86" s="14">
        <f t="shared" si="5"/>
        <v>0</v>
      </c>
      <c r="E86" s="16"/>
    </row>
    <row r="87" spans="1:5" x14ac:dyDescent="0.25">
      <c r="A87" s="6" t="s">
        <v>13</v>
      </c>
      <c r="B87" s="4" t="s">
        <v>39</v>
      </c>
      <c r="C87" s="15">
        <v>13622</v>
      </c>
      <c r="D87" s="14">
        <f t="shared" si="5"/>
        <v>-13622</v>
      </c>
      <c r="E87" s="16">
        <v>0</v>
      </c>
    </row>
    <row r="88" spans="1:5" x14ac:dyDescent="0.25">
      <c r="A88" s="6" t="s">
        <v>19</v>
      </c>
      <c r="B88" s="4" t="s">
        <v>40</v>
      </c>
      <c r="C88" s="15"/>
      <c r="D88" s="14">
        <f t="shared" si="5"/>
        <v>0</v>
      </c>
      <c r="E88" s="16"/>
    </row>
    <row r="89" spans="1:5" x14ac:dyDescent="0.25">
      <c r="A89" s="6" t="s">
        <v>27</v>
      </c>
      <c r="B89" s="4" t="s">
        <v>48</v>
      </c>
      <c r="C89" s="15"/>
      <c r="D89" s="14">
        <f t="shared" si="5"/>
        <v>0</v>
      </c>
      <c r="E89" s="16"/>
    </row>
    <row r="90" spans="1:5" x14ac:dyDescent="0.25">
      <c r="A90" s="6" t="s">
        <v>26</v>
      </c>
      <c r="B90" s="4" t="s">
        <v>47</v>
      </c>
      <c r="C90" s="15"/>
      <c r="D90" s="14">
        <f t="shared" si="5"/>
        <v>0</v>
      </c>
      <c r="E90" s="16"/>
    </row>
    <row r="91" spans="1:5" x14ac:dyDescent="0.25">
      <c r="A91" s="6">
        <v>4</v>
      </c>
      <c r="B91" s="4" t="s">
        <v>59</v>
      </c>
      <c r="C91" s="15"/>
      <c r="D91" s="14">
        <f t="shared" si="5"/>
        <v>0</v>
      </c>
      <c r="E91" s="16"/>
    </row>
    <row r="92" spans="1:5" x14ac:dyDescent="0.25">
      <c r="A92" s="6" t="s">
        <v>23</v>
      </c>
      <c r="B92" s="4" t="s">
        <v>46</v>
      </c>
      <c r="C92" s="15"/>
      <c r="D92" s="14">
        <f t="shared" si="5"/>
        <v>0</v>
      </c>
      <c r="E92" s="16"/>
    </row>
    <row r="93" spans="1:5" x14ac:dyDescent="0.25">
      <c r="A93" s="5" t="s">
        <v>33</v>
      </c>
      <c r="B93" s="4" t="s">
        <v>50</v>
      </c>
      <c r="C93" s="15">
        <f>C94</f>
        <v>77191</v>
      </c>
      <c r="D93" s="14">
        <f t="shared" si="5"/>
        <v>26087</v>
      </c>
      <c r="E93" s="15">
        <f>E94</f>
        <v>103278</v>
      </c>
    </row>
    <row r="94" spans="1:5" x14ac:dyDescent="0.25">
      <c r="A94" s="6" t="s">
        <v>13</v>
      </c>
      <c r="B94" s="4" t="s">
        <v>39</v>
      </c>
      <c r="C94" s="15">
        <v>77191</v>
      </c>
      <c r="D94" s="14">
        <f t="shared" si="5"/>
        <v>26087</v>
      </c>
      <c r="E94" s="15">
        <v>103278</v>
      </c>
    </row>
    <row r="95" spans="1:5" x14ac:dyDescent="0.25">
      <c r="A95" s="6" t="s">
        <v>19</v>
      </c>
      <c r="B95" s="4" t="s">
        <v>40</v>
      </c>
      <c r="C95" s="15"/>
      <c r="D95" s="14">
        <f t="shared" si="5"/>
        <v>0</v>
      </c>
      <c r="E95" s="15"/>
    </row>
    <row r="96" spans="1:5" x14ac:dyDescent="0.25">
      <c r="A96" s="6" t="s">
        <v>27</v>
      </c>
      <c r="B96" s="4" t="s">
        <v>48</v>
      </c>
      <c r="C96" s="15"/>
      <c r="D96" s="14">
        <f t="shared" si="5"/>
        <v>0</v>
      </c>
      <c r="E96" s="16"/>
    </row>
    <row r="97" spans="1:5" x14ac:dyDescent="0.25">
      <c r="A97" s="6" t="s">
        <v>26</v>
      </c>
      <c r="B97" s="4" t="s">
        <v>47</v>
      </c>
      <c r="C97" s="15"/>
      <c r="D97" s="14">
        <f t="shared" si="5"/>
        <v>0</v>
      </c>
      <c r="E97" s="15"/>
    </row>
    <row r="98" spans="1:5" x14ac:dyDescent="0.25">
      <c r="A98" s="6" t="s">
        <v>23</v>
      </c>
      <c r="B98" s="4" t="s">
        <v>46</v>
      </c>
      <c r="C98" s="15"/>
      <c r="D98" s="14">
        <f t="shared" si="5"/>
        <v>0</v>
      </c>
      <c r="E98" s="15"/>
    </row>
    <row r="99" spans="1:5" s="20" customFormat="1" x14ac:dyDescent="0.25">
      <c r="A99" s="23">
        <v>52</v>
      </c>
      <c r="B99" s="24" t="s">
        <v>11</v>
      </c>
      <c r="C99" s="21"/>
      <c r="D99" s="14">
        <f t="shared" si="5"/>
        <v>0</v>
      </c>
      <c r="E99" s="21"/>
    </row>
    <row r="100" spans="1:5" s="20" customFormat="1" x14ac:dyDescent="0.25">
      <c r="A100" s="23">
        <v>31</v>
      </c>
      <c r="B100" s="24" t="s">
        <v>39</v>
      </c>
      <c r="C100" s="21"/>
      <c r="D100" s="14">
        <f t="shared" si="5"/>
        <v>0</v>
      </c>
      <c r="E100" s="21"/>
    </row>
    <row r="101" spans="1:5" s="20" customFormat="1" x14ac:dyDescent="0.25">
      <c r="A101" s="23">
        <v>32</v>
      </c>
      <c r="B101" s="24" t="s">
        <v>40</v>
      </c>
      <c r="C101" s="21"/>
      <c r="D101" s="14">
        <f t="shared" si="5"/>
        <v>0</v>
      </c>
      <c r="E101" s="22"/>
    </row>
    <row r="102" spans="1:5" s="20" customFormat="1" x14ac:dyDescent="0.25">
      <c r="A102" s="23">
        <v>42</v>
      </c>
      <c r="B102" s="24" t="s">
        <v>46</v>
      </c>
      <c r="C102" s="21"/>
      <c r="D102" s="14">
        <f t="shared" si="5"/>
        <v>0</v>
      </c>
      <c r="E102" s="22"/>
    </row>
    <row r="103" spans="1:5" x14ac:dyDescent="0.25">
      <c r="A103" s="11" t="s">
        <v>64</v>
      </c>
      <c r="B103" s="12" t="s">
        <v>65</v>
      </c>
      <c r="C103" s="7">
        <v>0</v>
      </c>
      <c r="D103" s="7">
        <f>D104</f>
        <v>6795</v>
      </c>
      <c r="E103" s="7">
        <f>E104</f>
        <v>6795</v>
      </c>
    </row>
    <row r="104" spans="1:5" x14ac:dyDescent="0.25">
      <c r="A104" s="5">
        <v>581</v>
      </c>
      <c r="B104" s="4" t="s">
        <v>66</v>
      </c>
      <c r="C104" s="15">
        <v>0</v>
      </c>
      <c r="D104" s="15">
        <f>D105</f>
        <v>6795</v>
      </c>
      <c r="E104" s="15">
        <f>E105</f>
        <v>6795</v>
      </c>
    </row>
    <row r="105" spans="1:5" x14ac:dyDescent="0.25">
      <c r="A105" s="5">
        <v>3</v>
      </c>
      <c r="B105" s="4" t="s">
        <v>58</v>
      </c>
      <c r="C105" s="15">
        <v>0</v>
      </c>
      <c r="D105" s="15">
        <f>D106</f>
        <v>6795</v>
      </c>
      <c r="E105" s="15">
        <f>E106</f>
        <v>6795</v>
      </c>
    </row>
    <row r="106" spans="1:5" x14ac:dyDescent="0.25">
      <c r="A106" s="6" t="s">
        <v>19</v>
      </c>
      <c r="B106" s="4" t="s">
        <v>40</v>
      </c>
      <c r="C106" s="15">
        <v>0</v>
      </c>
      <c r="D106" s="15">
        <v>6795</v>
      </c>
      <c r="E106" s="16">
        <v>6795</v>
      </c>
    </row>
    <row r="107" spans="1:5" x14ac:dyDescent="0.25">
      <c r="A107" s="20"/>
      <c r="B107" s="19"/>
      <c r="C107" s="20"/>
      <c r="D107" s="20"/>
      <c r="E107" s="20"/>
    </row>
    <row r="108" spans="1:5" x14ac:dyDescent="0.25">
      <c r="A108" s="20"/>
      <c r="B108" s="19"/>
      <c r="C108" s="20"/>
      <c r="D108" s="20"/>
      <c r="E108" s="20"/>
    </row>
    <row r="109" spans="1:5" x14ac:dyDescent="0.25">
      <c r="A109" s="20"/>
      <c r="B109" s="19"/>
      <c r="C109" s="20"/>
      <c r="D109" s="20"/>
      <c r="E109" s="20"/>
    </row>
    <row r="110" spans="1:5" x14ac:dyDescent="0.25">
      <c r="A110" s="20"/>
      <c r="B110" s="19"/>
      <c r="C110" s="20"/>
      <c r="D110" s="20"/>
      <c r="E110" s="20"/>
    </row>
    <row r="111" spans="1:5" x14ac:dyDescent="0.25">
      <c r="A111" s="20"/>
      <c r="B111" s="19"/>
      <c r="C111" s="20"/>
      <c r="D111" s="20"/>
      <c r="E111" s="20"/>
    </row>
    <row r="112" spans="1:5" x14ac:dyDescent="0.25">
      <c r="A112" s="20"/>
      <c r="B112" s="19"/>
      <c r="C112" s="20"/>
      <c r="D112" s="20"/>
      <c r="E112" s="20"/>
    </row>
    <row r="113" spans="1:5" x14ac:dyDescent="0.25">
      <c r="A113" s="20"/>
      <c r="B113" s="19"/>
      <c r="C113" s="20"/>
      <c r="D113" s="20"/>
      <c r="E113" s="20"/>
    </row>
    <row r="114" spans="1:5" x14ac:dyDescent="0.25">
      <c r="A114" s="20"/>
      <c r="B114" s="19"/>
      <c r="C114" s="20"/>
      <c r="D114" s="20"/>
      <c r="E114" s="20"/>
    </row>
    <row r="115" spans="1:5" x14ac:dyDescent="0.25">
      <c r="A115" s="20"/>
      <c r="B115" s="19"/>
      <c r="C115" s="20"/>
      <c r="D115" s="20"/>
      <c r="E115" s="20"/>
    </row>
    <row r="116" spans="1:5" x14ac:dyDescent="0.25">
      <c r="A116" s="20"/>
      <c r="B116" s="19"/>
      <c r="C116" s="20"/>
      <c r="D116" s="20"/>
      <c r="E116" s="20"/>
    </row>
    <row r="117" spans="1:5" x14ac:dyDescent="0.25">
      <c r="A117" s="20"/>
      <c r="B117" s="19"/>
      <c r="C117" s="20"/>
      <c r="D117" s="20"/>
      <c r="E117" s="20"/>
    </row>
    <row r="118" spans="1:5" x14ac:dyDescent="0.25">
      <c r="A118" s="20"/>
      <c r="B118" s="19"/>
      <c r="C118" s="20"/>
      <c r="D118" s="20"/>
      <c r="E118" s="20"/>
    </row>
    <row r="119" spans="1:5" x14ac:dyDescent="0.25">
      <c r="A119" s="20"/>
      <c r="B119" s="19"/>
      <c r="C119" s="20"/>
      <c r="D119" s="20"/>
      <c r="E119" s="20"/>
    </row>
    <row r="120" spans="1:5" x14ac:dyDescent="0.25">
      <c r="A120" s="20"/>
      <c r="B120" s="19"/>
      <c r="C120" s="20"/>
      <c r="D120" s="20"/>
      <c r="E120" s="20"/>
    </row>
    <row r="121" spans="1:5" x14ac:dyDescent="0.25">
      <c r="A121" s="20"/>
      <c r="B121" s="19"/>
      <c r="C121" s="20"/>
      <c r="D121" s="20"/>
      <c r="E121" s="20"/>
    </row>
    <row r="122" spans="1:5" x14ac:dyDescent="0.25">
      <c r="A122" s="20"/>
      <c r="B122" s="19"/>
      <c r="C122" s="20"/>
      <c r="D122" s="20"/>
      <c r="E122" s="20"/>
    </row>
    <row r="123" spans="1:5" x14ac:dyDescent="0.25">
      <c r="A123" s="20" t="s">
        <v>52</v>
      </c>
      <c r="B123" s="19"/>
      <c r="C123" s="20"/>
      <c r="D123" s="20"/>
      <c r="E123" s="20"/>
    </row>
    <row r="124" spans="1:5" x14ac:dyDescent="0.25">
      <c r="A124" s="20" t="s">
        <v>55</v>
      </c>
      <c r="B124" s="19"/>
      <c r="C124" s="20"/>
      <c r="D124" s="20"/>
      <c r="E124" s="20"/>
    </row>
    <row r="125" spans="1:5" x14ac:dyDescent="0.25">
      <c r="A125" s="20"/>
      <c r="B125" s="19"/>
      <c r="C125" s="20" t="s">
        <v>53</v>
      </c>
      <c r="D125" s="20"/>
      <c r="E125" s="20"/>
    </row>
    <row r="126" spans="1:5" x14ac:dyDescent="0.25">
      <c r="A126" s="20"/>
      <c r="B126" s="19"/>
      <c r="C126" s="20"/>
      <c r="D126" s="20"/>
      <c r="E126" s="20"/>
    </row>
    <row r="127" spans="1:5" x14ac:dyDescent="0.25">
      <c r="A127" s="20"/>
      <c r="B127" s="19"/>
      <c r="C127" s="20" t="s">
        <v>54</v>
      </c>
      <c r="D127" s="20"/>
      <c r="E127" s="20"/>
    </row>
    <row r="128" spans="1:5" x14ac:dyDescent="0.25">
      <c r="A128" s="20"/>
      <c r="B128" s="19"/>
      <c r="C128" s="20"/>
      <c r="D128" s="20"/>
      <c r="E128" s="20"/>
    </row>
    <row r="129" spans="1:5" x14ac:dyDescent="0.25">
      <c r="A129" s="20"/>
      <c r="B129" s="19"/>
      <c r="C129" s="20"/>
      <c r="D129" s="20"/>
      <c r="E129" s="20"/>
    </row>
    <row r="130" spans="1:5" x14ac:dyDescent="0.25">
      <c r="A130" s="20"/>
      <c r="B130" s="19"/>
      <c r="C130" s="20"/>
      <c r="D130" s="20"/>
      <c r="E130" s="20"/>
    </row>
    <row r="131" spans="1:5" x14ac:dyDescent="0.25">
      <c r="A131" s="20"/>
      <c r="B131" s="19"/>
      <c r="C131" s="20"/>
      <c r="D131" s="20"/>
      <c r="E131" s="20"/>
    </row>
    <row r="132" spans="1:5" x14ac:dyDescent="0.25">
      <c r="A132" s="20"/>
      <c r="B132" s="19"/>
      <c r="C132" s="20"/>
      <c r="D132" s="20"/>
      <c r="E132" s="20"/>
    </row>
    <row r="133" spans="1:5" x14ac:dyDescent="0.25">
      <c r="A133" s="20"/>
      <c r="B133" s="19"/>
    </row>
    <row r="134" spans="1:5" x14ac:dyDescent="0.25">
      <c r="A134" s="20"/>
      <c r="B134" s="19"/>
    </row>
    <row r="135" spans="1:5" x14ac:dyDescent="0.25">
      <c r="A135" s="20"/>
      <c r="B135" s="19"/>
    </row>
    <row r="136" spans="1:5" x14ac:dyDescent="0.25">
      <c r="A136" s="20"/>
      <c r="B136" s="19"/>
    </row>
    <row r="137" spans="1:5" x14ac:dyDescent="0.25">
      <c r="B137" s="1"/>
    </row>
    <row r="138" spans="1:5" x14ac:dyDescent="0.25">
      <c r="B138" s="1"/>
    </row>
    <row r="139" spans="1:5" x14ac:dyDescent="0.25">
      <c r="B139" s="1"/>
    </row>
    <row r="140" spans="1:5" x14ac:dyDescent="0.25">
      <c r="B140" s="1"/>
    </row>
    <row r="141" spans="1:5" x14ac:dyDescent="0.25">
      <c r="B141" s="1"/>
    </row>
    <row r="142" spans="1:5" x14ac:dyDescent="0.25">
      <c r="B142" s="1"/>
    </row>
    <row r="143" spans="1:5" x14ac:dyDescent="0.25">
      <c r="B143" s="1"/>
    </row>
    <row r="144" spans="1:5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</sheetData>
  <mergeCells count="1">
    <mergeCell ref="A1:B1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Racunovodstvo</cp:lastModifiedBy>
  <cp:lastPrinted>2023-11-30T09:26:19Z</cp:lastPrinted>
  <dcterms:created xsi:type="dcterms:W3CDTF">2022-10-31T10:11:38Z</dcterms:created>
  <dcterms:modified xsi:type="dcterms:W3CDTF">2024-11-14T13:04:24Z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